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13_ncr:1_{186BC096-B7A8-4636-A533-9F0D07524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3" i="2" l="1"/>
  <c r="G42" i="2"/>
  <c r="G41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<sst xmlns="http://schemas.openxmlformats.org/spreadsheetml/2006/main" count="403" uniqueCount="238">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</sst>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22412</xdr:rowOff>
    </xdr:from>
    <xdr:to>
      <xdr:col>15</xdr:col>
      <xdr:colOff>1855291</xdr:colOff>
      <xdr:row>79</xdr:row>
      <xdr:rowOff>18131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1"/>
          <a:ext cx="1686196" cy="66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topLeftCell="A28" zoomScale="85" zoomScaleNormal="130" zoomScaleSheetLayoutView="85" workbookViewId="0">
      <selection activeCell="X70" sqref="X1:Z1048576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5" width="10" style="1" hidden="1" customWidth="1"/>
    <col min="26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華厳２日葬 [II]プラン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通夜/一般会葬有り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1" t="s">
        <v>193</v>
      </c>
      <c r="C6" s="312"/>
      <c r="D6" s="165">
        <f>IF(B6="","",VLOOKUP(B6,$U$73:$V$118,2,0))</f>
        <v>1840500</v>
      </c>
      <c r="E6" s="161">
        <v>1</v>
      </c>
      <c r="F6" s="165">
        <f>IFERROR(IF(E6="","",D6*E6),"")</f>
        <v>1840500</v>
      </c>
      <c r="G6" s="210" t="str">
        <f>IFERROR(IF(D6="","",VLOOKUP(B6,$U$73:$W$119,3,0)),"")</f>
        <v>二日葬／通夜･葬儀　一般会葬</v>
      </c>
      <c r="K6" s="315" t="s">
        <v>137</v>
      </c>
      <c r="L6" s="316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64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65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66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48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9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9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08" t="s">
        <v>28</v>
      </c>
      <c r="L22" s="337" t="s">
        <v>75</v>
      </c>
      <c r="M22" s="338"/>
      <c r="N22" s="328">
        <f>SUM(F6:F8)</f>
        <v>1840500</v>
      </c>
      <c r="O22" s="328"/>
      <c r="P22" s="328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08"/>
      <c r="L23" s="338"/>
      <c r="M23" s="338"/>
      <c r="N23" s="328"/>
      <c r="O23" s="328"/>
      <c r="P23" s="328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09" t="s">
        <v>29</v>
      </c>
      <c r="L24" s="339" t="s">
        <v>76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10" t="s">
        <v>49</v>
      </c>
      <c r="L26" s="341" t="s">
        <v>72</v>
      </c>
      <c r="M26" s="341"/>
      <c r="N26" s="328">
        <f>SUM(F39:F43)</f>
        <v>626800</v>
      </c>
      <c r="O26" s="328"/>
      <c r="P26" s="328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58</v>
      </c>
      <c r="L28" s="304" t="s">
        <v>73</v>
      </c>
      <c r="M28" s="304"/>
      <c r="N28" s="328">
        <f>SUM(F46:F60)</f>
        <v>165531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36" t="s">
        <v>63</v>
      </c>
      <c r="L30" s="305" t="s">
        <v>74</v>
      </c>
      <c r="M30" s="305"/>
      <c r="N30" s="328">
        <f>SUM(O6:O11)</f>
        <v>0</v>
      </c>
      <c r="O30" s="328"/>
      <c r="P30" s="328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9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292" t="s">
        <v>140</v>
      </c>
      <c r="L35" s="293"/>
      <c r="M35" s="294"/>
      <c r="N35" s="322">
        <f>SUM(N22:P31)</f>
        <v>2707631</v>
      </c>
      <c r="O35" s="323"/>
      <c r="P35" s="324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02" t="s">
        <v>67</v>
      </c>
      <c r="C39" s="303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298" t="s">
        <v>77</v>
      </c>
      <c r="C40" s="29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298" t="s">
        <v>78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298" t="s">
        <v>79</v>
      </c>
      <c r="C42" s="299"/>
      <c r="D42" s="163">
        <v>648</v>
      </c>
      <c r="E42" s="150">
        <v>100</v>
      </c>
      <c r="F42" s="149">
        <f t="shared" si="9"/>
        <v>64800</v>
      </c>
      <c r="G42" s="151" t="str">
        <f>IFERROR(IF(E42="","",VLOOKUP(D42,$V$46:$W$53,2,0)),"")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9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235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235</v>
      </c>
      <c r="X47" s="9"/>
      <c r="Y47" s="12"/>
      <c r="Z47" s="3"/>
      <c r="AA47" s="30"/>
    </row>
    <row r="48" spans="2:32" ht="18" customHeight="1" thickBot="1" x14ac:dyDescent="0.2">
      <c r="B48" s="285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235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235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236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236</v>
      </c>
    </row>
    <row r="52" spans="2:33" ht="18" customHeight="1" x14ac:dyDescent="0.15">
      <c r="B52" s="288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237</v>
      </c>
    </row>
    <row r="53" spans="2:33" ht="18" customHeight="1" x14ac:dyDescent="0.15">
      <c r="B53" s="288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237</v>
      </c>
    </row>
    <row r="54" spans="2:33" ht="18" customHeight="1" thickBot="1" x14ac:dyDescent="0.2">
      <c r="B54" s="288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290" t="s">
        <v>142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233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2024-05-05T06:30:01Z</cp:lastPrinted>
  <dcterms:created xsi:type="dcterms:W3CDTF">2016-06-27T00:45:35Z</dcterms:created>
  <dcterms:modified xsi:type="dcterms:W3CDTF">2024-11-16T02:09:45Z</dcterms:modified>
</cp:coreProperties>
</file>