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8_{BE21E351-A1CB-443E-A9BD-F49B34A4BE7F}" xr6:coauthVersionLast="47" xr6:coauthVersionMax="47" xr10:uidLastSave="{00000000-0000-0000-0000-000000000000}"/>
  <bookViews>
    <workbookView xWindow="600" yWindow="1710" windowWidth="20775" windowHeight="1350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41" i="2" l="1"/>
  <c r="G42" i="2"/>
  <c r="B2" i="2"/>
  <c r="F61" i="2" l="1"/>
  <c r="D7" i="2"/>
  <c r="G7" i="2" s="1"/>
  <c r="D8" i="2"/>
  <c r="G8" i="2" s="1"/>
  <c r="F8" i="2"/>
  <c r="G39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G43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<sst xmlns="http://schemas.openxmlformats.org/spreadsheetml/2006/main" count="403" uniqueCount="238">
  <si>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</si>
  <si>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</si>
  <si>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</si>
  <si>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</si>
  <si>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</si>
  <si>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</si>
  <si>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</si>
  <si>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</si>
  <si>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</si>
  <si>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</si>
  <si>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</si>
  <si>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</si>
  <si>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</si>
  <si>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</si>
  <si>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</si>
  <si>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</si>
  <si>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</si>
  <si>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</si>
  <si>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</si>
  <si>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</si>
  <si>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</si>
  <si>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</si>
  <si>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</si>
  <si>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</si>
  <si>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</si>
  <si>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</si>
  <si>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</si>
  <si>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</si>
  <si>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</si>
  <si>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</si>
  <si>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</si>
  <si>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</si>
  <si>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</si>
  <si>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</si>
  <si>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</si>
  <si>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</si>
  <si>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</si>
  <si>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</si>
  <si>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</si>
  <si>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</si>
  <si>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</si>
  <si>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</si>
  <si>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</si>
  <si>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</si>
  <si>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</si>
  <si>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</si>
  <si>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</si>
  <si>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</si>
  <si>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</si>
  <si>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</si>
  <si>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</si>
  <si>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</si>
  <si>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</si>
  <si>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</si>
  <si>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</si>
  <si>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</si>
  <si>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</si>
  <si>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</si>
  <si>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</si>
  <si>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</si>
  <si>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</si>
  <si>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</si>
  <si>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</si>
  <si>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</si>
  <si>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</si>
  <si>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</si>
  <si>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</si>
  <si>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</si>
  <si>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</si>
  <si>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</si>
  <si>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</si>
  <si>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</si>
  <si>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</si>
  <si>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</si>
  <si>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</si>
  <si>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</si>
  <si>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</si>
  <si>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</si>
  <si>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</si>
  <si>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</si>
  <si>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</si>
  <si>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</si>
  <si>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</si>
  <si>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</si>
  <si>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</si>
  <si>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</si>
  <si>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</si>
  <si>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</si>
  <si>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</si>
  <si>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</si>
  <si>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</si>
  <si>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</si>
  <si>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</si>
  <si>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</si>
  <si>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</si>
  <si>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</si>
  <si>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</si>
  <si>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</si>
  <si>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</si>
  <si>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</si>
  <si>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</si>
  <si>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</si>
  <si>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</si>
  <si>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</si>
  <si>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</si>
  <si>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</si>
  <si>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</si>
  <si>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</si>
  <si>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</si>
  <si>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</si>
  <si>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</si>
  <si>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</si>
  <si>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</si>
  <si>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</si>
  <si>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</si>
  <si>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</si>
  <si>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</si>
  <si>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</si>
  <si>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</si>
  <si>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</si>
  <si>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</si>
  <si>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</si>
  <si>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</si>
  <si>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</si>
  <si>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</si>
  <si>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</si>
  <si>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</si>
  <si>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</si>
  <si>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</si>
  <si>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</si>
  <si>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</si>
  <si>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</si>
  <si>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</si>
  <si>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</si>
  <si>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</si>
  <si>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</si>
  <si>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</si>
  <si>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</si>
  <si>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</si>
  <si>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</si>
  <si>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</si>
  <si>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</si>
  <si>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</si>
  <si>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</si>
  <si>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</si>
  <si>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</si>
  <si>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</si>
  <si>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</si>
  <si>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</si>
  <si>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</si>
  <si>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</si>
  <si>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</si>
  <si>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</si>
  <si>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</si>
  <si>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</si>
  <si>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</si>
  <si>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</si>
  <si>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</si>
  <si>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</si>
  <si>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</si>
  <si>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</si>
  <si>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</si>
  <si>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</si>
  <si>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</si>
  <si>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</si>
  <si>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</si>
  <si>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</si>
  <si>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</si>
  <si>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</si>
  <si>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</si>
  <si>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</si>
  <si>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</si>
  <si>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</si>
  <si>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</si>
  <si>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</si>
  <si>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</si>
  <si>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</si>
  <si>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</si>
  <si>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</si>
  <si>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</si>
  <si>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</si>
  <si>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</si>
  <si>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</si>
  <si>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</si>
  <si>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</si>
  <si>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</si>
  <si>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</si>
  <si>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</si>
  <si>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</si>
  <si>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</si>
  <si>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</si>
  <si>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</si>
  <si>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</si>
  <si>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</si>
  <si>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</si>
  <si>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</si>
  <si>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</si>
  <si>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</si>
  <si>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</si>
  <si>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</si>
  <si>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</si>
  <si>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</si>
  <si>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</si>
  <si>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</si>
  <si>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</si>
  <si>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</si>
  <si>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</si>
  <si>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</si>
  <si>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</si>
  <si>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</si>
  <si>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</si>
  <si>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</si>
  <si>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</si>
  <si>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</si>
  <si>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</si>
  <si>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</si>
  <si>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</si>
  <si>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</si>
  <si>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</si>
  <si>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</si>
  <si>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</si>
  <si>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</si>
  <si>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</si>
  <si>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</si>
  <si>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</si>
  <si>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</si>
  <si>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</si>
  <si>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</si>
  <si>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</si>
  <si>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</si>
  <si>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</si>
  <si>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</si>
  <si>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</si>
  <si>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</si>
  <si>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</si>
  <si>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</si>
  <si>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お香典のお返しの品</t>
    <rPh sb="1" eb="3">
      <t>コウデン</t>
    </rPh>
    <rPh sb="8" eb="9">
      <t>シナ</t>
    </rPh>
    <phoneticPr fontId="1"/>
  </si>
  <si>
    <t>お通夜の会葬お礼の品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</si>
</sst>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213918</xdr:colOff>
      <xdr:row>51</xdr:row>
      <xdr:rowOff>7806</xdr:rowOff>
    </xdr:from>
    <xdr:to>
      <xdr:col>15</xdr:col>
      <xdr:colOff>1900114</xdr:colOff>
      <xdr:row>78</xdr:row>
      <xdr:rowOff>32735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34536" y="11404188"/>
          <a:ext cx="1686196" cy="5896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H6" sqref="H6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雅　２日葬 [TI]プラン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通夜/小さなお通夜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5" t="s">
        <v>179</v>
      </c>
      <c r="C6" s="316"/>
      <c r="D6" s="165">
        <f>IF(B6="","",VLOOKUP(B6,$U$73:$V$118,2,0))</f>
        <v>1136500</v>
      </c>
      <c r="E6" s="161">
        <v>1</v>
      </c>
      <c r="F6" s="165">
        <f>IFERROR(IF(E6="","",D6*E6),"")</f>
        <v>1136500</v>
      </c>
      <c r="G6" s="210" t="str">
        <f>IFERROR(IF(D6="","",VLOOKUP(B6,$U$73:$W$119,3,0)),"")</f>
        <v>二日葬／小さなお通夜</v>
      </c>
      <c r="K6" s="319" t="s">
        <v>137</v>
      </c>
      <c r="L6" s="320"/>
      <c r="M6" s="160">
        <v>15000</v>
      </c>
      <c r="N6" s="42"/>
      <c r="O6" s="49" t="str">
        <f>IFERROR(IF(N6="","",M6*N6),"")</f>
        <v/>
      </c>
      <c r="P6" s="151" t="s">
        <v>141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308"/>
      <c r="C7" s="30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308"/>
      <c r="L7" s="30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7"/>
      <c r="C8" s="318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308" t="s">
        <v>64</v>
      </c>
      <c r="L8" s="30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308" t="s">
        <v>65</v>
      </c>
      <c r="L9" s="30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308"/>
      <c r="L10" s="30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5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0" t="s">
        <v>66</v>
      </c>
      <c r="L11" s="31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232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231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130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146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2" t="s">
        <v>48</v>
      </c>
      <c r="D15" s="312"/>
      <c r="E15" s="313"/>
      <c r="F15" s="312"/>
      <c r="G15" s="314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5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129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5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217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21"/>
      <c r="B22" s="286"/>
      <c r="C22" s="162" t="s">
        <v>234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230</v>
      </c>
      <c r="J22" s="81"/>
      <c r="K22" s="323" t="s">
        <v>28</v>
      </c>
      <c r="L22" s="303" t="s">
        <v>75</v>
      </c>
      <c r="M22" s="304"/>
      <c r="N22" s="294">
        <f>SUM(F6:F8)</f>
        <v>1136500</v>
      </c>
      <c r="O22" s="294"/>
      <c r="P22" s="294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22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217</v>
      </c>
      <c r="J23" s="81"/>
      <c r="K23" s="323"/>
      <c r="L23" s="304"/>
      <c r="M23" s="304"/>
      <c r="N23" s="294"/>
      <c r="O23" s="294"/>
      <c r="P23" s="294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22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24" t="s">
        <v>29</v>
      </c>
      <c r="L24" s="305" t="s">
        <v>76</v>
      </c>
      <c r="M24" s="306"/>
      <c r="N24" s="294">
        <f>SUM(F11:F14,F16:F36)</f>
        <v>74800</v>
      </c>
      <c r="O24" s="294"/>
      <c r="P24" s="294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22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24"/>
      <c r="L25" s="306"/>
      <c r="M25" s="306"/>
      <c r="N25" s="294"/>
      <c r="O25" s="294"/>
      <c r="P25" s="294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22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25" t="s">
        <v>49</v>
      </c>
      <c r="L26" s="307" t="s">
        <v>72</v>
      </c>
      <c r="M26" s="307"/>
      <c r="N26" s="294">
        <f>SUM(F39:F43)</f>
        <v>562000</v>
      </c>
      <c r="O26" s="294"/>
      <c r="P26" s="294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22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217</v>
      </c>
      <c r="J27" s="81"/>
      <c r="K27" s="325"/>
      <c r="L27" s="307"/>
      <c r="M27" s="307"/>
      <c r="N27" s="294"/>
      <c r="O27" s="294"/>
      <c r="P27" s="294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22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01" t="s">
        <v>58</v>
      </c>
      <c r="L28" s="340" t="s">
        <v>73</v>
      </c>
      <c r="M28" s="340"/>
      <c r="N28" s="294">
        <f>SUM(F46:F60)</f>
        <v>165531</v>
      </c>
      <c r="O28" s="294"/>
      <c r="P28" s="294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22"/>
      <c r="B29" s="285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01"/>
      <c r="L29" s="340"/>
      <c r="M29" s="340"/>
      <c r="N29" s="294"/>
      <c r="O29" s="294"/>
      <c r="P29" s="294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22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128</v>
      </c>
      <c r="J30" s="81"/>
      <c r="K30" s="302" t="s">
        <v>63</v>
      </c>
      <c r="L30" s="341" t="s">
        <v>74</v>
      </c>
      <c r="M30" s="341"/>
      <c r="N30" s="294">
        <f>SUM(O6:O11)</f>
        <v>0</v>
      </c>
      <c r="O30" s="294"/>
      <c r="P30" s="294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218</v>
      </c>
      <c r="J31" s="81"/>
      <c r="K31" s="302"/>
      <c r="L31" s="341"/>
      <c r="M31" s="341"/>
      <c r="N31" s="294"/>
      <c r="O31" s="294"/>
      <c r="P31" s="294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295"/>
      <c r="O32" s="296"/>
      <c r="P32" s="297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5" t="s">
        <v>88</v>
      </c>
      <c r="C33" s="159" t="s">
        <v>194</v>
      </c>
      <c r="D33" s="160">
        <v>38500</v>
      </c>
      <c r="E33" s="161"/>
      <c r="F33" s="149" t="str">
        <f>IFERROR(IF(E33="","",D33*E33),"")</f>
        <v/>
      </c>
      <c r="G33" s="151" t="s">
        <v>138</v>
      </c>
      <c r="J33" s="81"/>
      <c r="K33" s="86"/>
      <c r="L33" s="87"/>
      <c r="M33" s="88"/>
      <c r="N33" s="298"/>
      <c r="O33" s="299"/>
      <c r="P33" s="300"/>
      <c r="Q33" s="82"/>
      <c r="U33" s="18"/>
      <c r="V33" s="109">
        <v>23760</v>
      </c>
      <c r="W33" s="35" t="s">
        <v>195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139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330" t="s">
        <v>140</v>
      </c>
      <c r="L35" s="331"/>
      <c r="M35" s="332"/>
      <c r="N35" s="288">
        <f>SUM(N22:P31)</f>
        <v>1938831</v>
      </c>
      <c r="O35" s="289"/>
      <c r="P35" s="290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333"/>
      <c r="L36" s="334"/>
      <c r="M36" s="335"/>
      <c r="N36" s="291"/>
      <c r="O36" s="292"/>
      <c r="P36" s="293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209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38" t="s">
        <v>67</v>
      </c>
      <c r="C39" s="339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お香典のお返しの品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219</v>
      </c>
      <c r="Y39" s="25"/>
      <c r="Z39" s="29"/>
      <c r="AA39" s="30"/>
    </row>
    <row r="40" spans="2:32" ht="18" customHeight="1" x14ac:dyDescent="0.15">
      <c r="B40" s="308" t="s">
        <v>77</v>
      </c>
      <c r="C40" s="30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143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220</v>
      </c>
      <c r="Y40" s="25"/>
      <c r="Z40" s="29"/>
      <c r="AA40" s="30"/>
    </row>
    <row r="41" spans="2:32" ht="18" customHeight="1" x14ac:dyDescent="0.15">
      <c r="B41" s="308" t="s">
        <v>78</v>
      </c>
      <c r="C41" s="309"/>
      <c r="D41" s="163"/>
      <c r="E41" s="150"/>
      <c r="F41" s="149" t="str">
        <f t="shared" si="9"/>
        <v/>
      </c>
      <c r="G41" s="151" t="str">
        <f>IFERROR(IF(D41="","",VLOOKUP(D41,$V$46:$W$53,2,0)),"")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221</v>
      </c>
      <c r="Y41" s="25"/>
      <c r="Z41" s="29"/>
      <c r="AA41" s="30"/>
    </row>
    <row r="42" spans="2:32" ht="18" customHeight="1" x14ac:dyDescent="0.15">
      <c r="B42" s="308" t="s">
        <v>79</v>
      </c>
      <c r="C42" s="309"/>
      <c r="D42" s="163">
        <v>648</v>
      </c>
      <c r="E42" s="150"/>
      <c r="F42" s="149" t="str">
        <f t="shared" si="9"/>
        <v/>
      </c>
      <c r="G42" s="151" t="str">
        <f>IFERROR(IF(D42="","",VLOOKUP(D42,$V$46:$W$53,2,0)),"")</f>
        <v>お通夜の会葬お礼の品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36"/>
      <c r="C43" s="337"/>
      <c r="D43" s="166"/>
      <c r="E43" s="153"/>
      <c r="F43" s="152" t="str">
        <f>IFERROR(IF(E43="","",D43*E43),"")</f>
        <v/>
      </c>
      <c r="G43" s="154" t="str">
        <f>IFERROR(IF(E43="","",VLOOKUP(D43,$V$73:$W$119,2,0)),"")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196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5" t="s">
        <v>89</v>
      </c>
      <c r="C46" s="159" t="s">
        <v>132</v>
      </c>
      <c r="D46" s="160">
        <v>831</v>
      </c>
      <c r="E46" s="164">
        <v>20</v>
      </c>
      <c r="F46" s="149">
        <f>IFERROR(IF(E46="","",D46*E46),"")</f>
        <v>16620</v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236</v>
      </c>
      <c r="X47" s="9"/>
      <c r="Y47" s="12"/>
      <c r="Z47" s="3"/>
      <c r="AA47" s="30"/>
    </row>
    <row r="48" spans="2:32" ht="18" customHeight="1" thickBot="1" x14ac:dyDescent="0.2">
      <c r="B48" s="326" t="s">
        <v>131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236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236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127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237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237</v>
      </c>
    </row>
    <row r="52" spans="2:33" ht="18" customHeight="1" x14ac:dyDescent="0.15">
      <c r="B52" s="327" t="s">
        <v>90</v>
      </c>
      <c r="C52" s="214" t="s">
        <v>54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235</v>
      </c>
    </row>
    <row r="53" spans="2:33" ht="18" customHeight="1" x14ac:dyDescent="0.15">
      <c r="B53" s="327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235</v>
      </c>
    </row>
    <row r="54" spans="2:33" ht="18" customHeight="1" thickBot="1" x14ac:dyDescent="0.2">
      <c r="B54" s="327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328" t="s">
        <v>142</v>
      </c>
      <c r="J54" s="329"/>
      <c r="K54" s="329"/>
      <c r="L54" s="329"/>
      <c r="M54" s="329"/>
      <c r="N54" s="207"/>
      <c r="O54" s="208"/>
      <c r="P54" s="89"/>
    </row>
    <row r="55" spans="2:33" ht="18" customHeight="1" x14ac:dyDescent="0.15">
      <c r="B55" s="285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210</v>
      </c>
      <c r="V56" s="123">
        <v>2160</v>
      </c>
      <c r="W56" s="119" t="s">
        <v>197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211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328" t="s">
        <v>233</v>
      </c>
      <c r="J60" s="329"/>
      <c r="K60" s="329"/>
      <c r="L60" s="329"/>
      <c r="M60" s="329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147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148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149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134</v>
      </c>
      <c r="X73" s="227" t="s">
        <v>150</v>
      </c>
      <c r="Y73" s="227" t="s">
        <v>151</v>
      </c>
      <c r="Z73" s="227" t="s">
        <v>152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212</v>
      </c>
      <c r="V74" s="10">
        <v>536800</v>
      </c>
      <c r="W74" s="24" t="s">
        <v>22</v>
      </c>
      <c r="X74" s="227" t="s">
        <v>150</v>
      </c>
      <c r="Y74" s="227" t="s">
        <v>151</v>
      </c>
      <c r="Z74" s="227" t="s">
        <v>153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213</v>
      </c>
      <c r="V75" s="7">
        <v>646800</v>
      </c>
      <c r="W75" s="21" t="s">
        <v>23</v>
      </c>
      <c r="X75" s="227" t="s">
        <v>150</v>
      </c>
      <c r="Y75" s="227" t="s">
        <v>151</v>
      </c>
      <c r="Z75" s="227" t="s">
        <v>153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198</v>
      </c>
      <c r="V76" s="248">
        <v>756800</v>
      </c>
      <c r="W76" s="249" t="s">
        <v>25</v>
      </c>
      <c r="X76" s="228" t="s">
        <v>150</v>
      </c>
      <c r="Y76" s="228" t="s">
        <v>151</v>
      </c>
      <c r="Z76" s="228" t="s">
        <v>153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154</v>
      </c>
      <c r="V77" s="251">
        <v>806500</v>
      </c>
      <c r="W77" s="252" t="s">
        <v>144</v>
      </c>
      <c r="X77" s="253" t="s">
        <v>150</v>
      </c>
      <c r="Y77" s="253" t="s">
        <v>151</v>
      </c>
      <c r="Z77" s="254" t="s">
        <v>155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156</v>
      </c>
      <c r="V78" s="7">
        <v>839500</v>
      </c>
      <c r="W78" s="21" t="s">
        <v>225</v>
      </c>
      <c r="X78" s="227" t="s">
        <v>157</v>
      </c>
      <c r="Y78" s="227" t="s">
        <v>222</v>
      </c>
      <c r="Z78" s="256" t="s">
        <v>155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199</v>
      </c>
      <c r="V79" s="7">
        <v>971500</v>
      </c>
      <c r="W79" s="21" t="s">
        <v>158</v>
      </c>
      <c r="X79" s="227" t="s">
        <v>157</v>
      </c>
      <c r="Y79" s="227" t="s">
        <v>200</v>
      </c>
      <c r="Z79" s="256" t="s">
        <v>155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159</v>
      </c>
      <c r="V80" s="10">
        <v>916500</v>
      </c>
      <c r="W80" s="24" t="s">
        <v>201</v>
      </c>
      <c r="X80" s="227" t="s">
        <v>150</v>
      </c>
      <c r="Y80" s="227" t="s">
        <v>151</v>
      </c>
      <c r="Z80" s="256" t="s">
        <v>155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160</v>
      </c>
      <c r="V81" s="10">
        <v>949500</v>
      </c>
      <c r="W81" s="24" t="s">
        <v>226</v>
      </c>
      <c r="X81" s="227" t="s">
        <v>157</v>
      </c>
      <c r="Y81" s="227" t="s">
        <v>222</v>
      </c>
      <c r="Z81" s="256" t="s">
        <v>155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202</v>
      </c>
      <c r="V82" s="7">
        <v>1081500</v>
      </c>
      <c r="W82" s="24" t="s">
        <v>135</v>
      </c>
      <c r="X82" s="227" t="s">
        <v>157</v>
      </c>
      <c r="Y82" s="227" t="s">
        <v>200</v>
      </c>
      <c r="Z82" s="256" t="s">
        <v>155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161</v>
      </c>
      <c r="V83" s="7">
        <v>1026500</v>
      </c>
      <c r="W83" s="21" t="s">
        <v>145</v>
      </c>
      <c r="X83" s="227" t="s">
        <v>150</v>
      </c>
      <c r="Y83" s="227" t="s">
        <v>151</v>
      </c>
      <c r="Z83" s="256" t="s">
        <v>155</v>
      </c>
      <c r="AA83" s="20"/>
    </row>
    <row r="84" spans="21:33" ht="12" customHeight="1" thickTop="1" thickBot="1" x14ac:dyDescent="0.2">
      <c r="U84" s="255" t="s">
        <v>162</v>
      </c>
      <c r="V84" s="7">
        <v>1059500</v>
      </c>
      <c r="W84" s="21" t="s">
        <v>227</v>
      </c>
      <c r="X84" s="227" t="s">
        <v>157</v>
      </c>
      <c r="Y84" s="227" t="s">
        <v>222</v>
      </c>
      <c r="Z84" s="256" t="s">
        <v>155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163</v>
      </c>
      <c r="V85" s="7">
        <v>1191500</v>
      </c>
      <c r="W85" s="21" t="s">
        <v>136</v>
      </c>
      <c r="X85" s="227" t="s">
        <v>157</v>
      </c>
      <c r="Y85" s="227" t="s">
        <v>200</v>
      </c>
      <c r="Z85" s="256" t="s">
        <v>155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164</v>
      </c>
      <c r="V86" s="10">
        <v>1246500</v>
      </c>
      <c r="W86" s="24" t="s">
        <v>203</v>
      </c>
      <c r="X86" s="227" t="s">
        <v>150</v>
      </c>
      <c r="Y86" s="227" t="s">
        <v>151</v>
      </c>
      <c r="Z86" s="256" t="s">
        <v>155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165</v>
      </c>
      <c r="V87" s="10">
        <v>1279500</v>
      </c>
      <c r="W87" s="24" t="s">
        <v>228</v>
      </c>
      <c r="X87" s="227" t="s">
        <v>157</v>
      </c>
      <c r="Y87" s="227" t="s">
        <v>222</v>
      </c>
      <c r="Z87" s="256" t="s">
        <v>155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166</v>
      </c>
      <c r="V88" s="10">
        <v>1411500</v>
      </c>
      <c r="W88" s="24" t="s">
        <v>214</v>
      </c>
      <c r="X88" s="227" t="s">
        <v>157</v>
      </c>
      <c r="Y88" s="227" t="s">
        <v>200</v>
      </c>
      <c r="Z88" s="256" t="s">
        <v>155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167</v>
      </c>
      <c r="V89" s="7">
        <v>1356500</v>
      </c>
      <c r="W89" s="21" t="s">
        <v>203</v>
      </c>
      <c r="X89" s="227" t="s">
        <v>150</v>
      </c>
      <c r="Y89" s="227" t="s">
        <v>151</v>
      </c>
      <c r="Z89" s="256" t="s">
        <v>155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168</v>
      </c>
      <c r="V90" s="7">
        <v>1389500</v>
      </c>
      <c r="W90" s="21" t="s">
        <v>228</v>
      </c>
      <c r="X90" s="227" t="s">
        <v>157</v>
      </c>
      <c r="Y90" s="227" t="s">
        <v>222</v>
      </c>
      <c r="Z90" s="256" t="s">
        <v>155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169</v>
      </c>
      <c r="V91" s="7">
        <v>1521500</v>
      </c>
      <c r="W91" s="21" t="s">
        <v>204</v>
      </c>
      <c r="X91" s="227" t="s">
        <v>157</v>
      </c>
      <c r="Y91" s="227" t="s">
        <v>200</v>
      </c>
      <c r="Z91" s="256" t="s">
        <v>155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170</v>
      </c>
      <c r="V92" s="7">
        <v>1466500</v>
      </c>
      <c r="W92" s="21" t="s">
        <v>215</v>
      </c>
      <c r="X92" s="227" t="s">
        <v>150</v>
      </c>
      <c r="Y92" s="227" t="s">
        <v>151</v>
      </c>
      <c r="Z92" s="256" t="s">
        <v>155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171</v>
      </c>
      <c r="V93" s="7">
        <v>1499500</v>
      </c>
      <c r="W93" s="21" t="s">
        <v>228</v>
      </c>
      <c r="X93" s="227" t="s">
        <v>157</v>
      </c>
      <c r="Y93" s="227" t="s">
        <v>222</v>
      </c>
      <c r="Z93" s="256" t="s">
        <v>155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172</v>
      </c>
      <c r="V94" s="258">
        <v>1631500</v>
      </c>
      <c r="W94" s="259" t="s">
        <v>205</v>
      </c>
      <c r="X94" s="260" t="s">
        <v>157</v>
      </c>
      <c r="Y94" s="260" t="s">
        <v>200</v>
      </c>
      <c r="Z94" s="261" t="s">
        <v>155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173</v>
      </c>
      <c r="V95" s="262">
        <v>993500</v>
      </c>
      <c r="W95" s="263" t="s">
        <v>123</v>
      </c>
      <c r="X95" s="253" t="s">
        <v>150</v>
      </c>
      <c r="Y95" s="253" t="s">
        <v>151</v>
      </c>
      <c r="Z95" s="254" t="s">
        <v>174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175</v>
      </c>
      <c r="V96" s="10">
        <v>1026500</v>
      </c>
      <c r="W96" s="24" t="s">
        <v>229</v>
      </c>
      <c r="X96" s="227" t="s">
        <v>157</v>
      </c>
      <c r="Y96" s="227" t="s">
        <v>222</v>
      </c>
      <c r="Z96" s="256" t="s">
        <v>174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176</v>
      </c>
      <c r="V97" s="7">
        <v>1158500</v>
      </c>
      <c r="W97" s="24" t="s">
        <v>124</v>
      </c>
      <c r="X97" s="227" t="s">
        <v>157</v>
      </c>
      <c r="Y97" s="227" t="s">
        <v>200</v>
      </c>
      <c r="Z97" s="256" t="s">
        <v>174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177</v>
      </c>
      <c r="V98" s="7">
        <v>1290500</v>
      </c>
      <c r="W98" s="24" t="s">
        <v>133</v>
      </c>
      <c r="X98" s="227" t="s">
        <v>157</v>
      </c>
      <c r="Y98" s="227" t="s">
        <v>216</v>
      </c>
      <c r="Z98" s="256" t="s">
        <v>174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178</v>
      </c>
      <c r="V99" s="7">
        <v>1103500</v>
      </c>
      <c r="W99" s="24" t="s">
        <v>123</v>
      </c>
      <c r="X99" s="227" t="s">
        <v>150</v>
      </c>
      <c r="Y99" s="227" t="s">
        <v>151</v>
      </c>
      <c r="Z99" s="256" t="s">
        <v>174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179</v>
      </c>
      <c r="V100" s="7">
        <v>1136500</v>
      </c>
      <c r="W100" s="24" t="s">
        <v>229</v>
      </c>
      <c r="X100" s="227" t="s">
        <v>157</v>
      </c>
      <c r="Y100" s="227" t="s">
        <v>222</v>
      </c>
      <c r="Z100" s="256" t="s">
        <v>174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180</v>
      </c>
      <c r="V101" s="7">
        <v>1268500</v>
      </c>
      <c r="W101" s="24" t="s">
        <v>124</v>
      </c>
      <c r="X101" s="227" t="s">
        <v>157</v>
      </c>
      <c r="Y101" s="227" t="s">
        <v>200</v>
      </c>
      <c r="Z101" s="256" t="s">
        <v>174</v>
      </c>
    </row>
    <row r="102" spans="21:33" ht="12.75" customHeight="1" thickTop="1" thickBot="1" x14ac:dyDescent="0.2">
      <c r="U102" s="255" t="s">
        <v>181</v>
      </c>
      <c r="V102" s="7">
        <v>1400500</v>
      </c>
      <c r="W102" s="24" t="s">
        <v>133</v>
      </c>
      <c r="X102" s="227" t="s">
        <v>157</v>
      </c>
      <c r="Y102" s="227" t="s">
        <v>207</v>
      </c>
      <c r="Z102" s="256" t="s">
        <v>174</v>
      </c>
    </row>
    <row r="103" spans="21:33" ht="12.75" customHeight="1" thickTop="1" thickBot="1" x14ac:dyDescent="0.2">
      <c r="U103" s="255" t="s">
        <v>182</v>
      </c>
      <c r="V103" s="10">
        <v>1323500</v>
      </c>
      <c r="W103" s="24" t="s">
        <v>123</v>
      </c>
      <c r="X103" s="227" t="s">
        <v>150</v>
      </c>
      <c r="Y103" s="227" t="s">
        <v>151</v>
      </c>
      <c r="Z103" s="256" t="s">
        <v>174</v>
      </c>
    </row>
    <row r="104" spans="21:33" ht="12.75" customHeight="1" thickTop="1" thickBot="1" x14ac:dyDescent="0.2">
      <c r="U104" s="255" t="s">
        <v>183</v>
      </c>
      <c r="V104" s="10">
        <v>1356500</v>
      </c>
      <c r="W104" s="24" t="s">
        <v>229</v>
      </c>
      <c r="X104" s="227" t="s">
        <v>157</v>
      </c>
      <c r="Y104" s="227" t="s">
        <v>222</v>
      </c>
      <c r="Z104" s="256" t="s">
        <v>174</v>
      </c>
    </row>
    <row r="105" spans="21:33" ht="12.75" customHeight="1" thickTop="1" thickBot="1" x14ac:dyDescent="0.2">
      <c r="U105" s="255" t="s">
        <v>184</v>
      </c>
      <c r="V105" s="10">
        <v>1488500</v>
      </c>
      <c r="W105" s="24" t="s">
        <v>124</v>
      </c>
      <c r="X105" s="227" t="s">
        <v>157</v>
      </c>
      <c r="Y105" s="227" t="s">
        <v>200</v>
      </c>
      <c r="Z105" s="256" t="s">
        <v>174</v>
      </c>
    </row>
    <row r="106" spans="21:33" ht="12.75" customHeight="1" thickTop="1" thickBot="1" x14ac:dyDescent="0.2">
      <c r="U106" s="255" t="s">
        <v>185</v>
      </c>
      <c r="V106" s="10">
        <v>1620500</v>
      </c>
      <c r="W106" s="24" t="s">
        <v>133</v>
      </c>
      <c r="X106" s="227" t="s">
        <v>157</v>
      </c>
      <c r="Y106" s="227" t="s">
        <v>206</v>
      </c>
      <c r="Z106" s="256" t="s">
        <v>174</v>
      </c>
    </row>
    <row r="107" spans="21:33" ht="12.75" customHeight="1" thickTop="1" thickBot="1" x14ac:dyDescent="0.2">
      <c r="U107" s="255" t="s">
        <v>186</v>
      </c>
      <c r="V107" s="7">
        <v>1433500</v>
      </c>
      <c r="W107" s="24" t="s">
        <v>123</v>
      </c>
      <c r="X107" s="227" t="s">
        <v>150</v>
      </c>
      <c r="Y107" s="227" t="s">
        <v>151</v>
      </c>
      <c r="Z107" s="256" t="s">
        <v>174</v>
      </c>
    </row>
    <row r="108" spans="21:33" ht="12.75" customHeight="1" thickTop="1" thickBot="1" x14ac:dyDescent="0.2">
      <c r="U108" s="255" t="s">
        <v>187</v>
      </c>
      <c r="V108" s="7">
        <v>1466500</v>
      </c>
      <c r="W108" s="24" t="s">
        <v>229</v>
      </c>
      <c r="X108" s="227" t="s">
        <v>157</v>
      </c>
      <c r="Y108" s="227" t="s">
        <v>222</v>
      </c>
      <c r="Z108" s="256" t="s">
        <v>174</v>
      </c>
    </row>
    <row r="109" spans="21:33" ht="12.75" customHeight="1" thickTop="1" thickBot="1" x14ac:dyDescent="0.2">
      <c r="U109" s="255" t="s">
        <v>188</v>
      </c>
      <c r="V109" s="7">
        <v>1598500</v>
      </c>
      <c r="W109" s="24" t="s">
        <v>124</v>
      </c>
      <c r="X109" s="227" t="s">
        <v>157</v>
      </c>
      <c r="Y109" s="227" t="s">
        <v>200</v>
      </c>
      <c r="Z109" s="256" t="s">
        <v>174</v>
      </c>
    </row>
    <row r="110" spans="21:33" ht="12.75" customHeight="1" thickTop="1" thickBot="1" x14ac:dyDescent="0.2">
      <c r="U110" s="255" t="s">
        <v>189</v>
      </c>
      <c r="V110" s="7">
        <v>1730500</v>
      </c>
      <c r="W110" s="24" t="s">
        <v>133</v>
      </c>
      <c r="X110" s="227" t="s">
        <v>157</v>
      </c>
      <c r="Y110" s="227" t="s">
        <v>206</v>
      </c>
      <c r="Z110" s="256" t="s">
        <v>174</v>
      </c>
    </row>
    <row r="111" spans="21:33" ht="12.75" customHeight="1" thickTop="1" thickBot="1" x14ac:dyDescent="0.2">
      <c r="U111" s="255" t="s">
        <v>190</v>
      </c>
      <c r="V111" s="7">
        <v>1543500</v>
      </c>
      <c r="W111" s="24" t="s">
        <v>123</v>
      </c>
      <c r="X111" s="227" t="s">
        <v>150</v>
      </c>
      <c r="Y111" s="227" t="s">
        <v>151</v>
      </c>
      <c r="Z111" s="256" t="s">
        <v>174</v>
      </c>
    </row>
    <row r="112" spans="21:33" ht="12.75" customHeight="1" thickTop="1" thickBot="1" x14ac:dyDescent="0.2">
      <c r="U112" s="255" t="s">
        <v>191</v>
      </c>
      <c r="V112" s="7">
        <v>1576500</v>
      </c>
      <c r="W112" s="24" t="s">
        <v>229</v>
      </c>
      <c r="X112" s="227" t="s">
        <v>157</v>
      </c>
      <c r="Y112" s="227" t="s">
        <v>222</v>
      </c>
      <c r="Z112" s="256" t="s">
        <v>174</v>
      </c>
    </row>
    <row r="113" spans="21:26" ht="11.25" customHeight="1" thickTop="1" thickBot="1" x14ac:dyDescent="0.2">
      <c r="U113" s="255" t="s">
        <v>192</v>
      </c>
      <c r="V113" s="7">
        <v>1708500</v>
      </c>
      <c r="W113" s="24" t="s">
        <v>124</v>
      </c>
      <c r="X113" s="227" t="s">
        <v>157</v>
      </c>
      <c r="Y113" s="227" t="s">
        <v>200</v>
      </c>
      <c r="Z113" s="256" t="s">
        <v>174</v>
      </c>
    </row>
    <row r="114" spans="21:26" ht="11.25" customHeight="1" thickTop="1" thickBot="1" x14ac:dyDescent="0.2">
      <c r="U114" s="257" t="s">
        <v>193</v>
      </c>
      <c r="V114" s="258">
        <v>1840500</v>
      </c>
      <c r="W114" s="264" t="s">
        <v>133</v>
      </c>
      <c r="X114" s="260" t="s">
        <v>157</v>
      </c>
      <c r="Y114" s="260" t="s">
        <v>208</v>
      </c>
      <c r="Z114" s="261" t="s">
        <v>174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223</v>
      </c>
      <c r="V118" s="14">
        <v>33000</v>
      </c>
      <c r="W118" s="21" t="s">
        <v>224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  <mergeCell ref="A22:A30"/>
    <mergeCell ref="K22:K23"/>
    <mergeCell ref="K24:K25"/>
    <mergeCell ref="K26:K27"/>
    <mergeCell ref="B29:B32"/>
    <mergeCell ref="B6:C6"/>
    <mergeCell ref="B7:C7"/>
    <mergeCell ref="B8:C8"/>
    <mergeCell ref="K6:L6"/>
    <mergeCell ref="K7:L7"/>
    <mergeCell ref="K8:L8"/>
    <mergeCell ref="K9:L9"/>
    <mergeCell ref="K10:L10"/>
    <mergeCell ref="K11:L11"/>
    <mergeCell ref="B11:B15"/>
    <mergeCell ref="C15:G15"/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2024-11-16T02:07:12Z</cp:lastPrinted>
  <dcterms:created xsi:type="dcterms:W3CDTF">2016-06-27T00:45:35Z</dcterms:created>
  <dcterms:modified xsi:type="dcterms:W3CDTF">2024-11-16T02:07:27Z</dcterms:modified>
</cp:coreProperties>
</file>